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codeName="ЭтаКнига"/>
  <xr:revisionPtr revIDLastSave="0" documentId="13_ncr:1_{4D6A92C8-8065-45B8-9911-7940F8F7AF58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лан" sheetId="4" r:id="rId1"/>
    <sheet name="факт" sheetId="3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3" l="1"/>
  <c r="G21" i="3" l="1"/>
  <c r="F21" i="3"/>
  <c r="E21" i="3"/>
  <c r="D21" i="3"/>
  <c r="G20" i="3"/>
  <c r="F20" i="3"/>
  <c r="E20" i="3"/>
  <c r="D20" i="3"/>
  <c r="G19" i="3"/>
  <c r="F19" i="3"/>
  <c r="E19" i="3"/>
  <c r="D19" i="3"/>
  <c r="G18" i="3"/>
  <c r="F18" i="3"/>
  <c r="E18" i="3"/>
  <c r="D18" i="3"/>
  <c r="G17" i="3"/>
  <c r="F17" i="3"/>
  <c r="E17" i="3"/>
  <c r="D17" i="3"/>
  <c r="G16" i="3"/>
  <c r="F16" i="3"/>
  <c r="E16" i="3"/>
  <c r="D16" i="3"/>
  <c r="G14" i="4"/>
  <c r="F14" i="4"/>
  <c r="E14" i="4"/>
  <c r="D14" i="4"/>
  <c r="D20" i="4"/>
  <c r="G22" i="4"/>
  <c r="F22" i="4"/>
  <c r="E22" i="4"/>
  <c r="D22" i="4"/>
  <c r="G21" i="4"/>
  <c r="F21" i="4"/>
  <c r="E21" i="4"/>
  <c r="D21" i="4"/>
  <c r="G20" i="4"/>
  <c r="F20" i="4"/>
  <c r="E20" i="4"/>
  <c r="G19" i="4"/>
  <c r="G18" i="4"/>
  <c r="F18" i="4"/>
  <c r="E18" i="4"/>
  <c r="D18" i="4"/>
  <c r="G17" i="4"/>
  <c r="F17" i="4"/>
  <c r="E17" i="4"/>
  <c r="D17" i="4"/>
  <c r="G16" i="4"/>
  <c r="F16" i="4"/>
  <c r="E16" i="4"/>
  <c r="D16" i="4"/>
  <c r="A8" i="4"/>
  <c r="A9" i="4" s="1"/>
  <c r="A10" i="4" s="1"/>
  <c r="A11" i="4" s="1"/>
  <c r="A12" i="4" s="1"/>
  <c r="A13" i="4" s="1"/>
  <c r="A16" i="4" s="1"/>
  <c r="A17" i="4" s="1"/>
  <c r="A18" i="4" s="1"/>
  <c r="A19" i="4" s="1"/>
  <c r="A20" i="4" s="1"/>
  <c r="A21" i="4" s="1"/>
  <c r="A22" i="4" s="1"/>
  <c r="A23" i="4" s="1"/>
  <c r="A8" i="3"/>
  <c r="A9" i="3" s="1"/>
  <c r="A10" i="3" s="1"/>
  <c r="A11" i="3" s="1"/>
  <c r="A12" i="3" s="1"/>
  <c r="A13" i="3" s="1"/>
  <c r="A16" i="3" s="1"/>
  <c r="A17" i="3" s="1"/>
  <c r="A18" i="3" s="1"/>
  <c r="A19" i="3" s="1"/>
  <c r="A20" i="3" s="1"/>
  <c r="A21" i="3" s="1"/>
  <c r="A22" i="3" s="1"/>
  <c r="A23" i="3" s="1"/>
  <c r="F10" i="4"/>
  <c r="F19" i="4" s="1"/>
  <c r="E10" i="4"/>
  <c r="E19" i="4" s="1"/>
  <c r="D10" i="4"/>
  <c r="D19" i="4" s="1"/>
  <c r="C12" i="4"/>
  <c r="C21" i="4" s="1"/>
  <c r="C11" i="4"/>
  <c r="C20" i="4" s="1"/>
  <c r="C9" i="4"/>
  <c r="C18" i="4" s="1"/>
  <c r="C8" i="4"/>
  <c r="C17" i="4" s="1"/>
  <c r="C7" i="4"/>
  <c r="C16" i="4" s="1"/>
  <c r="G22" i="3"/>
  <c r="F22" i="3"/>
  <c r="D14" i="3"/>
  <c r="C12" i="3"/>
  <c r="C21" i="3" s="1"/>
  <c r="C11" i="3"/>
  <c r="C20" i="3" s="1"/>
  <c r="C10" i="3"/>
  <c r="C19" i="3" s="1"/>
  <c r="C9" i="3"/>
  <c r="C18" i="3" s="1"/>
  <c r="C8" i="3"/>
  <c r="C17" i="3" s="1"/>
  <c r="C7" i="3"/>
  <c r="C10" i="4" l="1"/>
  <c r="C19" i="4" s="1"/>
  <c r="D23" i="4"/>
  <c r="E23" i="4"/>
  <c r="F23" i="4"/>
  <c r="G23" i="4"/>
  <c r="E22" i="3"/>
  <c r="C14" i="3"/>
  <c r="D22" i="3"/>
  <c r="D23" i="3" s="1"/>
  <c r="C13" i="4"/>
  <c r="C22" i="3"/>
  <c r="C14" i="4" l="1"/>
  <c r="C23" i="4" s="1"/>
  <c r="C22" i="4"/>
  <c r="C16" i="3" l="1"/>
  <c r="G14" i="3"/>
  <c r="G23" i="3" s="1"/>
  <c r="F14" i="3"/>
  <c r="F23" i="3" s="1"/>
  <c r="E14" i="3"/>
  <c r="E23" i="3" s="1"/>
  <c r="C23" i="3"/>
</calcChain>
</file>

<file path=xl/sharedStrings.xml><?xml version="1.0" encoding="utf-8"?>
<sst xmlns="http://schemas.openxmlformats.org/spreadsheetml/2006/main" count="58" uniqueCount="22">
  <si>
    <t>Раскрытие информации согласно ПП №24  п. 19 г(2)</t>
  </si>
  <si>
    <t>№ п/п</t>
  </si>
  <si>
    <t>Наименование показателя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</si>
  <si>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</si>
  <si>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</si>
  <si>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</si>
  <si>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</si>
  <si>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</si>
  <si>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</si>
  <si>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 (тыс. кВт ч)</t>
  </si>
  <si>
    <t>1</t>
  </si>
  <si>
    <t>Поступление в сеть из других уровней напряжения (трансформация)</t>
  </si>
  <si>
    <t>Отпуск в сеть других уровней напряжения</t>
  </si>
  <si>
    <t>Хозяйственные нужды организации</t>
  </si>
  <si>
    <t>Собственное потребление (совмещение деятельности)</t>
  </si>
  <si>
    <t>Общий объем потерь (фактические объемы), в том числе:</t>
  </si>
  <si>
    <t>Общий объем потерь (фактические объемы в %)</t>
  </si>
  <si>
    <t>II. Мощность (МВт)</t>
  </si>
  <si>
    <t>О балансе электрической энергии и мощности ООО «ТМК ЭНР» - ФАКТ за 2024 год</t>
  </si>
  <si>
    <t>Поступление в сеть из других организаций</t>
  </si>
  <si>
    <t>О балансе электрической энергии и мощности ООО «ТМК ЭНР» - ПЛАН на 2025 год</t>
  </si>
  <si>
    <t>Отпуск из сети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</si>
</sst>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i/>
      <sz val="12"/>
      <name val="Times New Roman"/>
      <family val="1"/>
      <charset val="204"/>
    </font>
    <font>
      <sz val="9"/>
      <name val="Tahoma"/>
      <family val="2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9" fontId="2" fillId="0" borderId="0" applyBorder="0">
      <alignment vertical="top"/>
    </xf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86984-C290-4A90-817E-B3355A559F51}">
  <dimension ref="A1:G23"/>
  <sheetViews>
    <sheetView tabSelected="1" topLeftCell="A4" zoomScale="80" zoomScaleNormal="80" workbookViewId="0">
      <selection activeCell="I10" sqref="I10"/>
    </sheetView>
  </sheetViews>
  <sheetFormatPr defaultRowHeight="14.4" x14ac:dyDescent="0.3"/>
  <cols>
    <col min="1" max="1" width="6.44140625" style="1" customWidth="1"/>
    <col min="2" max="2" width="68.33203125" customWidth="1"/>
    <col min="3" max="7" width="14.33203125" style="2" customWidth="1"/>
  </cols>
  <sheetData>
    <row r="1" spans="1:7" ht="17.399999999999999" x14ac:dyDescent="0.3">
      <c r="A1" s="9" t="s">
        <v>20</v>
      </c>
      <c r="B1" s="9"/>
      <c r="C1" s="9"/>
      <c r="D1" s="9"/>
      <c r="E1" s="9"/>
      <c r="F1" s="9"/>
      <c r="G1" s="9"/>
    </row>
    <row r="2" spans="1:7" ht="32.25" customHeight="1" x14ac:dyDescent="0.3">
      <c r="A2" s="10" t="s">
        <v>0</v>
      </c>
      <c r="B2" s="10"/>
      <c r="C2" s="10"/>
      <c r="D2" s="10"/>
      <c r="E2" s="10"/>
      <c r="F2" s="10"/>
      <c r="G2" s="10"/>
    </row>
    <row r="3" spans="1:7" x14ac:dyDescent="0.3">
      <c r="A3" s="17" t="s">
        <v>1</v>
      </c>
      <c r="B3" s="19" t="s">
        <v>2</v>
      </c>
      <c r="C3" s="19" t="s">
        <v>3</v>
      </c>
      <c r="D3" s="11" t="s">
        <v>4</v>
      </c>
      <c r="E3" s="12"/>
      <c r="F3" s="12"/>
      <c r="G3" s="13"/>
    </row>
    <row r="4" spans="1:7" x14ac:dyDescent="0.3">
      <c r="A4" s="18"/>
      <c r="B4" s="20"/>
      <c r="C4" s="20"/>
      <c r="D4" s="4" t="s">
        <v>5</v>
      </c>
      <c r="E4" s="4" t="s">
        <v>6</v>
      </c>
      <c r="F4" s="4" t="s">
        <v>7</v>
      </c>
      <c r="G4" s="4" t="s">
        <v>8</v>
      </c>
    </row>
    <row r="5" spans="1:7" x14ac:dyDescent="0.3">
      <c r="A5" s="8">
        <v>1</v>
      </c>
      <c r="B5" s="3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</row>
    <row r="6" spans="1:7" x14ac:dyDescent="0.3">
      <c r="A6" s="14" t="s">
        <v>9</v>
      </c>
      <c r="B6" s="15"/>
      <c r="C6" s="15"/>
      <c r="D6" s="15"/>
      <c r="E6" s="15"/>
      <c r="F6" s="15"/>
      <c r="G6" s="16"/>
    </row>
    <row r="7" spans="1:7" x14ac:dyDescent="0.3">
      <c r="A7" s="4" t="s">
        <v>10</v>
      </c>
      <c r="B7" s="5" t="s">
        <v>19</v>
      </c>
      <c r="C7" s="6">
        <f>SUM(D7:G7)</f>
        <v>858657.73399999994</v>
      </c>
      <c r="D7" s="6">
        <v>497630.56800000003</v>
      </c>
      <c r="E7" s="6">
        <v>111790.238</v>
      </c>
      <c r="F7" s="6">
        <v>187582.89199999999</v>
      </c>
      <c r="G7" s="6">
        <v>61654.036</v>
      </c>
    </row>
    <row r="8" spans="1:7" x14ac:dyDescent="0.3">
      <c r="A8" s="4">
        <f>A7+1</f>
        <v>2</v>
      </c>
      <c r="B8" s="5" t="s">
        <v>11</v>
      </c>
      <c r="C8" s="6">
        <f>SUM(D8:G8)</f>
        <v>281258.42</v>
      </c>
      <c r="D8" s="6">
        <v>0</v>
      </c>
      <c r="E8" s="6">
        <v>149994.872</v>
      </c>
      <c r="F8" s="6">
        <v>72959.77</v>
      </c>
      <c r="G8" s="6">
        <v>58303.777999999998</v>
      </c>
    </row>
    <row r="9" spans="1:7" x14ac:dyDescent="0.3">
      <c r="A9" s="4">
        <f t="shared" ref="A9:A13" si="0">A8+1</f>
        <v>3</v>
      </c>
      <c r="B9" s="5" t="s">
        <v>21</v>
      </c>
      <c r="C9" s="6">
        <f>SUM(D9:G9)</f>
        <v>797349.57200000004</v>
      </c>
      <c r="D9" s="6">
        <v>331064.598</v>
      </c>
      <c r="E9" s="6">
        <v>178170.68599999999</v>
      </c>
      <c r="F9" s="6">
        <v>180118.81200000001</v>
      </c>
      <c r="G9" s="6">
        <v>107995.476</v>
      </c>
    </row>
    <row r="10" spans="1:7" x14ac:dyDescent="0.3">
      <c r="A10" s="4">
        <f t="shared" si="0"/>
        <v>4</v>
      </c>
      <c r="B10" s="5" t="s">
        <v>12</v>
      </c>
      <c r="C10" s="6">
        <f>SUM(D10:G10)</f>
        <v>281258.42</v>
      </c>
      <c r="D10" s="6">
        <f>E8</f>
        <v>149994.872</v>
      </c>
      <c r="E10" s="6">
        <f>F8</f>
        <v>72959.77</v>
      </c>
      <c r="F10" s="6">
        <f>G8</f>
        <v>58303.777999999998</v>
      </c>
      <c r="G10" s="6">
        <v>0</v>
      </c>
    </row>
    <row r="11" spans="1:7" x14ac:dyDescent="0.3">
      <c r="A11" s="4">
        <f t="shared" si="0"/>
        <v>5</v>
      </c>
      <c r="B11" s="5" t="s">
        <v>13</v>
      </c>
      <c r="C11" s="6">
        <f t="shared" ref="C11:C13" si="1">SUM(D11:G11)</f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3">
      <c r="A12" s="4">
        <f t="shared" si="0"/>
        <v>6</v>
      </c>
      <c r="B12" s="5" t="s">
        <v>14</v>
      </c>
      <c r="C12" s="6">
        <f t="shared" si="1"/>
        <v>0</v>
      </c>
      <c r="D12" s="6">
        <v>0</v>
      </c>
      <c r="E12" s="6">
        <v>0</v>
      </c>
      <c r="F12" s="6">
        <v>0</v>
      </c>
      <c r="G12" s="6">
        <v>0</v>
      </c>
    </row>
    <row r="13" spans="1:7" x14ac:dyDescent="0.3">
      <c r="A13" s="4">
        <f t="shared" si="0"/>
        <v>7</v>
      </c>
      <c r="B13" s="5" t="s">
        <v>15</v>
      </c>
      <c r="C13" s="6">
        <f t="shared" si="1"/>
        <v>61308.162000000033</v>
      </c>
      <c r="D13" s="6">
        <v>16571.098000000027</v>
      </c>
      <c r="E13" s="6">
        <v>10654.653999999995</v>
      </c>
      <c r="F13" s="6">
        <v>22120.072000000007</v>
      </c>
      <c r="G13" s="6">
        <v>11962.338000000003</v>
      </c>
    </row>
    <row r="14" spans="1:7" x14ac:dyDescent="0.3">
      <c r="A14" s="4">
        <v>8</v>
      </c>
      <c r="B14" s="5" t="s">
        <v>16</v>
      </c>
      <c r="C14" s="7">
        <f>C13/C7</f>
        <v>7.1399999758227348E-2</v>
      </c>
      <c r="D14" s="7">
        <f>D13/D7</f>
        <v>3.3300000172015211E-2</v>
      </c>
      <c r="E14" s="7">
        <f>E13/E7</f>
        <v>9.5309341769180198E-2</v>
      </c>
      <c r="F14" s="7">
        <f>F13/F7</f>
        <v>0.11792158530107323</v>
      </c>
      <c r="G14" s="7">
        <f>G13/G7</f>
        <v>0.19402359968778043</v>
      </c>
    </row>
    <row r="15" spans="1:7" x14ac:dyDescent="0.3">
      <c r="A15" s="14" t="s">
        <v>17</v>
      </c>
      <c r="B15" s="15"/>
      <c r="C15" s="15"/>
      <c r="D15" s="15"/>
      <c r="E15" s="15"/>
      <c r="F15" s="15"/>
      <c r="G15" s="16"/>
    </row>
    <row r="16" spans="1:7" x14ac:dyDescent="0.3">
      <c r="A16" s="4">
        <f>A14+1</f>
        <v>9</v>
      </c>
      <c r="B16" s="5" t="s">
        <v>19</v>
      </c>
      <c r="C16" s="6">
        <f>C7/8894.225995</f>
        <v>96.541029481677782</v>
      </c>
      <c r="D16" s="6">
        <f>D7/8894.225995</f>
        <v>55.949845245640176</v>
      </c>
      <c r="E16" s="6">
        <f>E7/8894.225995</f>
        <v>12.568855127230213</v>
      </c>
      <c r="F16" s="6">
        <f>F7/8894.225995</f>
        <v>21.0904121511475</v>
      </c>
      <c r="G16" s="6">
        <f>G7/8894.225995</f>
        <v>6.9319169576599</v>
      </c>
    </row>
    <row r="17" spans="1:7" x14ac:dyDescent="0.3">
      <c r="A17" s="4">
        <f t="shared" ref="A17:A22" si="2">A16+1</f>
        <v>10</v>
      </c>
      <c r="B17" s="5" t="s">
        <v>11</v>
      </c>
      <c r="C17" s="6">
        <f>C8/8894.225995</f>
        <v>31.622585277022743</v>
      </c>
      <c r="D17" s="6">
        <f>D8/8894.225995</f>
        <v>0</v>
      </c>
      <c r="E17" s="6">
        <f>E8/8894.225995</f>
        <v>16.864297363741542</v>
      </c>
      <c r="F17" s="6">
        <f>F8/8894.225995</f>
        <v>8.2030488140300513</v>
      </c>
      <c r="G17" s="6">
        <f>G8/8894.225995</f>
        <v>6.5552390992511533</v>
      </c>
    </row>
    <row r="18" spans="1:7" x14ac:dyDescent="0.3">
      <c r="A18" s="4">
        <f t="shared" si="2"/>
        <v>11</v>
      </c>
      <c r="B18" s="5" t="s">
        <v>21</v>
      </c>
      <c r="C18" s="6">
        <f>C9/8894.225995</f>
        <v>89.648000000026983</v>
      </c>
      <c r="D18" s="6">
        <f>D9/8894.225995</f>
        <v>37.222418025594592</v>
      </c>
      <c r="E18" s="6">
        <f>E9/8894.225995</f>
        <v>20.032174367973205</v>
      </c>
      <c r="F18" s="6">
        <f>F9/8894.225995</f>
        <v>20.251207030410068</v>
      </c>
      <c r="G18" s="6">
        <f>G9/8894.225995</f>
        <v>12.142200576049111</v>
      </c>
    </row>
    <row r="19" spans="1:7" x14ac:dyDescent="0.3">
      <c r="A19" s="4">
        <f t="shared" si="2"/>
        <v>12</v>
      </c>
      <c r="B19" s="5" t="s">
        <v>12</v>
      </c>
      <c r="C19" s="6">
        <f>C10/8894.225995</f>
        <v>31.622585277022743</v>
      </c>
      <c r="D19" s="6">
        <f>D10/8894.225995</f>
        <v>16.864297363741542</v>
      </c>
      <c r="E19" s="6">
        <f>E10/8894.225995</f>
        <v>8.2030488140300513</v>
      </c>
      <c r="F19" s="6">
        <f>F10/8894.225995</f>
        <v>6.5552390992511533</v>
      </c>
      <c r="G19" s="6">
        <f>G10/8894.225995</f>
        <v>0</v>
      </c>
    </row>
    <row r="20" spans="1:7" x14ac:dyDescent="0.3">
      <c r="A20" s="4">
        <f t="shared" si="2"/>
        <v>13</v>
      </c>
      <c r="B20" s="5" t="s">
        <v>13</v>
      </c>
      <c r="C20" s="6">
        <f>C11/8894.225995</f>
        <v>0</v>
      </c>
      <c r="D20" s="6">
        <f>D11/8894.225995</f>
        <v>0</v>
      </c>
      <c r="E20" s="6">
        <f>E11/8894.225995</f>
        <v>0</v>
      </c>
      <c r="F20" s="6">
        <f>F11/8894.225995</f>
        <v>0</v>
      </c>
      <c r="G20" s="6">
        <f>G11/8894.225995</f>
        <v>0</v>
      </c>
    </row>
    <row r="21" spans="1:7" x14ac:dyDescent="0.3">
      <c r="A21" s="4">
        <f t="shared" si="2"/>
        <v>14</v>
      </c>
      <c r="B21" s="5" t="s">
        <v>14</v>
      </c>
      <c r="C21" s="6">
        <f>C12/8894.225995</f>
        <v>0</v>
      </c>
      <c r="D21" s="6">
        <f>D12/8894.225995</f>
        <v>0</v>
      </c>
      <c r="E21" s="6">
        <f>E12/8894.225995</f>
        <v>0</v>
      </c>
      <c r="F21" s="6">
        <f>F12/8894.225995</f>
        <v>0</v>
      </c>
      <c r="G21" s="6">
        <f>G12/8894.225995</f>
        <v>0</v>
      </c>
    </row>
    <row r="22" spans="1:7" x14ac:dyDescent="0.3">
      <c r="A22" s="4">
        <f t="shared" si="2"/>
        <v>15</v>
      </c>
      <c r="B22" s="5" t="s">
        <v>15</v>
      </c>
      <c r="C22" s="6">
        <f>C13/8894.225995</f>
        <v>6.893029481650812</v>
      </c>
      <c r="D22" s="6">
        <f>D13/8894.225995</f>
        <v>1.8631298563040422</v>
      </c>
      <c r="E22" s="6">
        <f>E13/8894.225995</f>
        <v>1.1979293089684973</v>
      </c>
      <c r="F22" s="6">
        <f>F13/8894.225995</f>
        <v>2.4870148355163315</v>
      </c>
      <c r="G22" s="6">
        <f>G13/8894.225995</f>
        <v>1.3449554808619413</v>
      </c>
    </row>
    <row r="23" spans="1:7" x14ac:dyDescent="0.3">
      <c r="A23" s="4" t="e">
        <f>#REF!+1</f>
        <v>#REF!</v>
      </c>
      <c r="B23" s="5" t="s">
        <v>16</v>
      </c>
      <c r="C23" s="7">
        <f>C14</f>
        <v>7.1399999758227348E-2</v>
      </c>
      <c r="D23" s="7">
        <f t="shared" ref="D23:G23" si="3">D22/D16</f>
        <v>3.3300000172015211E-2</v>
      </c>
      <c r="E23" s="7">
        <f t="shared" si="3"/>
        <v>9.5309341769180198E-2</v>
      </c>
      <c r="F23" s="7">
        <f t="shared" si="3"/>
        <v>0.11792158530107325</v>
      </c>
      <c r="G23" s="7">
        <f t="shared" si="3"/>
        <v>0.19402359968778043</v>
      </c>
    </row>
  </sheetData>
  <mergeCells count="8">
    <mergeCell ref="A1:G1"/>
    <mergeCell ref="A2:G2"/>
    <mergeCell ref="D3:G3"/>
    <mergeCell ref="A6:G6"/>
    <mergeCell ref="A15:G15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23"/>
  <sheetViews>
    <sheetView topLeftCell="A3" zoomScale="80" zoomScaleNormal="80" workbookViewId="0">
      <selection activeCell="A23" sqref="A23:XFD24"/>
    </sheetView>
  </sheetViews>
  <sheetFormatPr defaultRowHeight="14.4" x14ac:dyDescent="0.3"/>
  <cols>
    <col min="1" max="1" width="6.44140625" style="1" customWidth="1"/>
    <col min="2" max="2" width="68.33203125" customWidth="1"/>
    <col min="3" max="7" width="14.33203125" style="2" customWidth="1"/>
  </cols>
  <sheetData>
    <row r="1" spans="1:7" ht="17.399999999999999" x14ac:dyDescent="0.3">
      <c r="A1" s="9" t="s">
        <v>18</v>
      </c>
      <c r="B1" s="9"/>
      <c r="C1" s="9"/>
      <c r="D1" s="9"/>
      <c r="E1" s="9"/>
      <c r="F1" s="9"/>
      <c r="G1" s="9"/>
    </row>
    <row r="2" spans="1:7" ht="32.25" customHeight="1" x14ac:dyDescent="0.3">
      <c r="A2" s="10" t="s">
        <v>0</v>
      </c>
      <c r="B2" s="10"/>
      <c r="C2" s="10"/>
      <c r="D2" s="10"/>
      <c r="E2" s="10"/>
      <c r="F2" s="10"/>
      <c r="G2" s="10"/>
    </row>
    <row r="3" spans="1:7" ht="15" customHeight="1" x14ac:dyDescent="0.3">
      <c r="A3" s="17" t="s">
        <v>1</v>
      </c>
      <c r="B3" s="19" t="s">
        <v>2</v>
      </c>
      <c r="C3" s="19" t="s">
        <v>3</v>
      </c>
      <c r="D3" s="11" t="s">
        <v>4</v>
      </c>
      <c r="E3" s="12"/>
      <c r="F3" s="12"/>
      <c r="G3" s="13"/>
    </row>
    <row r="4" spans="1:7" x14ac:dyDescent="0.3">
      <c r="A4" s="18"/>
      <c r="B4" s="20"/>
      <c r="C4" s="20"/>
      <c r="D4" s="4" t="s">
        <v>5</v>
      </c>
      <c r="E4" s="4" t="s">
        <v>6</v>
      </c>
      <c r="F4" s="4" t="s">
        <v>7</v>
      </c>
      <c r="G4" s="4" t="s">
        <v>8</v>
      </c>
    </row>
    <row r="5" spans="1:7" x14ac:dyDescent="0.3">
      <c r="A5" s="8">
        <v>1</v>
      </c>
      <c r="B5" s="3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</row>
    <row r="6" spans="1:7" x14ac:dyDescent="0.3">
      <c r="A6" s="14" t="s">
        <v>9</v>
      </c>
      <c r="B6" s="15"/>
      <c r="C6" s="15"/>
      <c r="D6" s="15"/>
      <c r="E6" s="15"/>
      <c r="F6" s="15"/>
      <c r="G6" s="16"/>
    </row>
    <row r="7" spans="1:7" x14ac:dyDescent="0.3">
      <c r="A7" s="4" t="s">
        <v>10</v>
      </c>
      <c r="B7" s="5" t="s">
        <v>19</v>
      </c>
      <c r="C7" s="6">
        <f>SUM(D7:G7)</f>
        <v>872919.49751200003</v>
      </c>
      <c r="D7" s="6">
        <v>517624.79900000006</v>
      </c>
      <c r="E7" s="6">
        <v>213015.77551039998</v>
      </c>
      <c r="F7" s="6">
        <v>130577.7250016</v>
      </c>
      <c r="G7" s="6">
        <v>11701.198</v>
      </c>
    </row>
    <row r="8" spans="1:7" x14ac:dyDescent="0.3">
      <c r="A8" s="4">
        <f>A7+1</f>
        <v>2</v>
      </c>
      <c r="B8" s="5" t="s">
        <v>11</v>
      </c>
      <c r="C8" s="6">
        <f>SUM(D8:G8)</f>
        <v>83745.233999999997</v>
      </c>
      <c r="D8" s="6">
        <v>0</v>
      </c>
      <c r="E8" s="6">
        <v>0</v>
      </c>
      <c r="F8" s="6">
        <v>38122.665999999997</v>
      </c>
      <c r="G8" s="6">
        <v>45622.567999999999</v>
      </c>
    </row>
    <row r="9" spans="1:7" x14ac:dyDescent="0.3">
      <c r="A9" s="4">
        <f t="shared" ref="A9:A13" si="0">A8+1</f>
        <v>3</v>
      </c>
      <c r="B9" s="5" t="s">
        <v>21</v>
      </c>
      <c r="C9" s="6">
        <f>SUM(D9:G9)</f>
        <v>794419.52500000002</v>
      </c>
      <c r="D9" s="6">
        <v>459071.505</v>
      </c>
      <c r="E9" s="6">
        <v>161749.76300000001</v>
      </c>
      <c r="F9" s="6">
        <v>122180.837</v>
      </c>
      <c r="G9" s="6">
        <v>51417.42</v>
      </c>
    </row>
    <row r="10" spans="1:7" x14ac:dyDescent="0.3">
      <c r="A10" s="4">
        <f t="shared" si="0"/>
        <v>4</v>
      </c>
      <c r="B10" s="5" t="s">
        <v>12</v>
      </c>
      <c r="C10" s="6">
        <f>SUM(D10:G10)</f>
        <v>121445.355</v>
      </c>
      <c r="D10" s="6">
        <v>33311.142</v>
      </c>
      <c r="E10" s="6">
        <v>42144.019</v>
      </c>
      <c r="F10" s="6">
        <v>45990.194000000003</v>
      </c>
      <c r="G10" s="6"/>
    </row>
    <row r="11" spans="1:7" x14ac:dyDescent="0.3">
      <c r="A11" s="4">
        <f t="shared" si="0"/>
        <v>5</v>
      </c>
      <c r="B11" s="5" t="s">
        <v>13</v>
      </c>
      <c r="C11" s="6">
        <f t="shared" ref="C11:C12" si="1">SUM(D11:G11)</f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3">
      <c r="A12" s="4">
        <f t="shared" si="0"/>
        <v>6</v>
      </c>
      <c r="B12" s="5" t="s">
        <v>14</v>
      </c>
      <c r="C12" s="6">
        <f t="shared" si="1"/>
        <v>0</v>
      </c>
      <c r="D12" s="6">
        <v>0</v>
      </c>
      <c r="E12" s="6">
        <v>0</v>
      </c>
      <c r="F12" s="6">
        <v>0</v>
      </c>
      <c r="G12" s="6">
        <v>0</v>
      </c>
    </row>
    <row r="13" spans="1:7" x14ac:dyDescent="0.3">
      <c r="A13" s="4">
        <f t="shared" si="0"/>
        <v>7</v>
      </c>
      <c r="B13" s="5" t="s">
        <v>15</v>
      </c>
      <c r="C13" s="6">
        <f>SUM(D13:G13)</f>
        <v>78499.972999999998</v>
      </c>
      <c r="D13" s="6">
        <v>25242.151999999998</v>
      </c>
      <c r="E13" s="6">
        <v>9121.9940000000006</v>
      </c>
      <c r="F13" s="6">
        <v>37861.855000000003</v>
      </c>
      <c r="G13" s="6">
        <v>6273.9719999999998</v>
      </c>
    </row>
    <row r="14" spans="1:7" x14ac:dyDescent="0.3">
      <c r="A14" s="4">
        <v>8</v>
      </c>
      <c r="B14" s="5" t="s">
        <v>16</v>
      </c>
      <c r="C14" s="7">
        <f>C13/C7</f>
        <v>8.9928078389520522E-2</v>
      </c>
      <c r="D14" s="7">
        <f>D13/D7</f>
        <v>4.8765345185866948E-2</v>
      </c>
      <c r="E14" s="7">
        <f>E13/E7</f>
        <v>4.2823091285812499E-2</v>
      </c>
      <c r="F14" s="7">
        <f>F13/F7</f>
        <v>0.28995646079402954</v>
      </c>
      <c r="G14" s="7">
        <f>G13/G7</f>
        <v>0.53618202170410245</v>
      </c>
    </row>
    <row r="15" spans="1:7" x14ac:dyDescent="0.3">
      <c r="A15" s="14" t="s">
        <v>17</v>
      </c>
      <c r="B15" s="15"/>
      <c r="C15" s="15"/>
      <c r="D15" s="15"/>
      <c r="E15" s="15"/>
      <c r="F15" s="15"/>
      <c r="G15" s="16"/>
    </row>
    <row r="16" spans="1:7" x14ac:dyDescent="0.3">
      <c r="A16" s="4">
        <f>A14+1</f>
        <v>9</v>
      </c>
      <c r="B16" s="5" t="s">
        <v>19</v>
      </c>
      <c r="C16" s="6">
        <f>C7/8760</f>
        <v>99.648344464840193</v>
      </c>
      <c r="D16" s="6">
        <f>D7/8760</f>
        <v>59.089588926940642</v>
      </c>
      <c r="E16" s="6">
        <f>E7/8760</f>
        <v>24.31686935050228</v>
      </c>
      <c r="F16" s="6">
        <f>F7/8760</f>
        <v>14.906132991050228</v>
      </c>
      <c r="G16" s="6">
        <f>G7/8760</f>
        <v>1.3357531963470319</v>
      </c>
    </row>
    <row r="17" spans="1:7" x14ac:dyDescent="0.3">
      <c r="A17" s="4">
        <f t="shared" ref="A17:A22" si="2">A16+1</f>
        <v>10</v>
      </c>
      <c r="B17" s="5" t="s">
        <v>11</v>
      </c>
      <c r="C17" s="6">
        <f>C8/8760</f>
        <v>9.5599582191780819</v>
      </c>
      <c r="D17" s="6">
        <f>D8/8760</f>
        <v>0</v>
      </c>
      <c r="E17" s="6">
        <f>E8/8760</f>
        <v>0</v>
      </c>
      <c r="F17" s="6">
        <f>F8/8760</f>
        <v>4.351902511415525</v>
      </c>
      <c r="G17" s="6">
        <f>G8/8760</f>
        <v>5.2080557077625569</v>
      </c>
    </row>
    <row r="18" spans="1:7" x14ac:dyDescent="0.3">
      <c r="A18" s="4">
        <f t="shared" si="2"/>
        <v>11</v>
      </c>
      <c r="B18" s="5" t="s">
        <v>21</v>
      </c>
      <c r="C18" s="6">
        <f>C9/8760</f>
        <v>90.68716038812785</v>
      </c>
      <c r="D18" s="6">
        <f>D9/8760</f>
        <v>52.40542294520548</v>
      </c>
      <c r="E18" s="6">
        <f>E9/8760</f>
        <v>18.4645848173516</v>
      </c>
      <c r="F18" s="6">
        <f>F9/8760</f>
        <v>13.947584132420092</v>
      </c>
      <c r="G18" s="6">
        <f>G9/8760</f>
        <v>5.8695684931506849</v>
      </c>
    </row>
    <row r="19" spans="1:7" x14ac:dyDescent="0.3">
      <c r="A19" s="4">
        <f t="shared" si="2"/>
        <v>12</v>
      </c>
      <c r="B19" s="5" t="s">
        <v>12</v>
      </c>
      <c r="C19" s="6">
        <f>C10/8760</f>
        <v>13.863624999999999</v>
      </c>
      <c r="D19" s="6">
        <f>D10/8760</f>
        <v>3.8026417808219177</v>
      </c>
      <c r="E19" s="6">
        <f>E10/8760</f>
        <v>4.810961073059361</v>
      </c>
      <c r="F19" s="6">
        <f>F10/8760</f>
        <v>5.250022146118722</v>
      </c>
      <c r="G19" s="6">
        <f>G10/8760</f>
        <v>0</v>
      </c>
    </row>
    <row r="20" spans="1:7" x14ac:dyDescent="0.3">
      <c r="A20" s="4">
        <f t="shared" si="2"/>
        <v>13</v>
      </c>
      <c r="B20" s="5" t="s">
        <v>13</v>
      </c>
      <c r="C20" s="6">
        <f>C11/8760</f>
        <v>0</v>
      </c>
      <c r="D20" s="6">
        <f>D11/8760</f>
        <v>0</v>
      </c>
      <c r="E20" s="6">
        <f>E11/8760</f>
        <v>0</v>
      </c>
      <c r="F20" s="6">
        <f>F11/8760</f>
        <v>0</v>
      </c>
      <c r="G20" s="6">
        <f>G11/8760</f>
        <v>0</v>
      </c>
    </row>
    <row r="21" spans="1:7" x14ac:dyDescent="0.3">
      <c r="A21" s="4">
        <f t="shared" si="2"/>
        <v>14</v>
      </c>
      <c r="B21" s="5" t="s">
        <v>14</v>
      </c>
      <c r="C21" s="6">
        <f>C12/8760</f>
        <v>0</v>
      </c>
      <c r="D21" s="6">
        <f>D12/8760</f>
        <v>0</v>
      </c>
      <c r="E21" s="6">
        <f>E12/8760</f>
        <v>0</v>
      </c>
      <c r="F21" s="6">
        <f>F12/8760</f>
        <v>0</v>
      </c>
      <c r="G21" s="6">
        <f>G12/8760</f>
        <v>0</v>
      </c>
    </row>
    <row r="22" spans="1:7" x14ac:dyDescent="0.3">
      <c r="A22" s="4">
        <f t="shared" si="2"/>
        <v>15</v>
      </c>
      <c r="B22" s="5" t="s">
        <v>15</v>
      </c>
      <c r="C22" s="6">
        <f>C13/8760</f>
        <v>8.9611841324200903</v>
      </c>
      <c r="D22" s="6">
        <f>D13/8760</f>
        <v>2.8815242009132418</v>
      </c>
      <c r="E22" s="6">
        <f>E13/8760</f>
        <v>1.0413235159817353</v>
      </c>
      <c r="F22" s="6">
        <f>F13/8760</f>
        <v>4.3221295662100463</v>
      </c>
      <c r="G22" s="6">
        <f>G13/8760</f>
        <v>0.71620684931506851</v>
      </c>
    </row>
    <row r="23" spans="1:7" x14ac:dyDescent="0.3">
      <c r="A23" s="4" t="e">
        <f>#REF!+1</f>
        <v>#REF!</v>
      </c>
      <c r="B23" s="5" t="s">
        <v>16</v>
      </c>
      <c r="C23" s="7">
        <f>C14</f>
        <v>8.9928078389520522E-2</v>
      </c>
      <c r="D23" s="7">
        <f t="shared" ref="D23" si="3">D22/D16</f>
        <v>4.8765345185866948E-2</v>
      </c>
      <c r="E23" s="7">
        <f t="shared" ref="E23:G23" si="4">E14</f>
        <v>4.2823091285812499E-2</v>
      </c>
      <c r="F23" s="7">
        <f t="shared" si="4"/>
        <v>0.28995646079402954</v>
      </c>
      <c r="G23" s="7">
        <f t="shared" si="4"/>
        <v>0.53618202170410245</v>
      </c>
    </row>
  </sheetData>
  <mergeCells count="8">
    <mergeCell ref="A15:G15"/>
    <mergeCell ref="A6:G6"/>
    <mergeCell ref="D3:G3"/>
    <mergeCell ref="A1:G1"/>
    <mergeCell ref="A2:G2"/>
    <mergeCell ref="B3:B4"/>
    <mergeCell ref="C3:C4"/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</vt:lpstr>
      <vt:lpstr>факт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2025-04-30T10:41:39Z</dcterms:modified>
  <cp:category/>
  <cp:contentStatus/>
</cp:coreProperties>
</file>